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05" tabRatio="863" firstSheet="1"/>
  </bookViews>
  <sheets>
    <sheet name="拨付表民政局" sheetId="14" r:id="rId1"/>
  </sheets>
  <definedNames>
    <definedName name="_xlnm.Print_Area" localSheetId="0">拨付表民政局!$A$1:$U$19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<sst xmlns="http://schemas.openxmlformats.org/spreadsheetml/2006/main" count="45" uniqueCount="34">
  <si>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r>
      <rPr>
        <sz val="18"/>
        <rFont val="宋体"/>
        <charset val="134"/>
      </rPr>
      <t xml:space="preserve">2024年8月高龄补贴资金拨付表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制表时间：2024年8月10日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</si>
  <si>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</si>
  <si>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</si>
  <si>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</si>
  <si>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</si>
  <si>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</si>
  <si>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</si>
  <si>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</si>
  <si>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</si>
  <si>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</si>
  <si>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</si>
  <si>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</si>
  <si>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</si>
  <si>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</si>
  <si>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</si>
  <si>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</si>
  <si>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</si>
  <si>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</si>
  <si>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</si>
  <si>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</si>
  <si>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</si>
  <si>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</si>
  <si>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</si>
  <si>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</si>
  <si>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</si>
  <si>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</si>
  <si>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</si>
  <si>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</si>
  <si>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</si>
  <si>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</si>
  <si>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</si>
  <si>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</si>
  <si>
    <t xml:space="preserve">备注：上月拨付金额+本月新增金额-本月退出金额-调标前金额+调标后金额=本月拨付金额                           </t>
  </si>
  <si>
    <t xml:space="preserve">　　　　审批：             　　　　　　     分管领导审核：                   　　　    复核：         　　　　　　  制表：陈小红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</si>
</sst>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26" fillId="0" borderId="0"/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0" fillId="0" borderId="0">
      <alignment vertical="center"/>
    </xf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26" fillId="0" borderId="0"/>
    <xf numFmtId="176" fontId="27" fillId="0" borderId="0"/>
    <xf numFmtId="176" fontId="26" fillId="0" borderId="0"/>
    <xf numFmtId="176" fontId="26" fillId="0" borderId="0"/>
    <xf numFmtId="176" fontId="27" fillId="0" borderId="0"/>
    <xf numFmtId="176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7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1" xfId="62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left" vertical="center"/>
    </xf>
    <xf numFmtId="178" fontId="2" fillId="0" borderId="0" xfId="0" applyNumberFormat="1" applyFont="1" applyFill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4 6" xfId="50"/>
    <cellStyle name="常规 25" xfId="51"/>
    <cellStyle name="常规_201701发" xfId="52"/>
    <cellStyle name="常规 9" xfId="53"/>
    <cellStyle name="常规 25 46" xfId="54"/>
    <cellStyle name="常规_Sheet2" xfId="55"/>
    <cellStyle name="常规 16" xfId="56"/>
    <cellStyle name="常规 21" xfId="57"/>
    <cellStyle name="常规 3 3" xfId="58"/>
    <cellStyle name="常规 13" xfId="59"/>
    <cellStyle name="常规 18" xfId="60"/>
    <cellStyle name="常规 19" xfId="61"/>
    <cellStyle name="常规 3" xfId="62"/>
    <cellStyle name="常规 4" xfId="63"/>
    <cellStyle name="常规_Sheet1" xfId="64"/>
    <cellStyle name="常规_Sheet2 3" xfId="65"/>
    <cellStyle name="常规_Sheet2 3 6" xfId="66"/>
    <cellStyle name="常规_Sheet2_小松镇" xfId="67"/>
    <cellStyle name="常规 2 2" xfId="68"/>
    <cellStyle name="常规_Sheet1_4" xfId="69"/>
    <cellStyle name="常规 2" xfId="70"/>
  </cellStyles>
  <tableStyles count="0" defaultTableStyle="TableStyleMedium9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workbookViewId="0">
      <selection activeCell="Z11" sqref="Z11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2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1146</v>
      </c>
      <c r="C5" s="12">
        <v>95250</v>
      </c>
      <c r="D5" s="13">
        <v>7</v>
      </c>
      <c r="E5" s="14">
        <v>350</v>
      </c>
      <c r="F5" s="13">
        <v>17</v>
      </c>
      <c r="G5" s="13">
        <v>1950</v>
      </c>
      <c r="H5" s="15">
        <v>650</v>
      </c>
      <c r="I5" s="14">
        <v>1350</v>
      </c>
      <c r="J5" s="20">
        <v>644</v>
      </c>
      <c r="K5" s="20">
        <f>J5*50</f>
        <v>32200</v>
      </c>
      <c r="L5" s="20">
        <v>387</v>
      </c>
      <c r="M5" s="20">
        <v>38750</v>
      </c>
      <c r="N5" s="20">
        <v>88</v>
      </c>
      <c r="O5" s="20">
        <f>N5*200</f>
        <v>17600</v>
      </c>
      <c r="P5" s="20">
        <v>16</v>
      </c>
      <c r="Q5" s="20">
        <f>P5*300</f>
        <v>4800</v>
      </c>
      <c r="R5" s="20">
        <v>1</v>
      </c>
      <c r="S5" s="20">
        <v>1000</v>
      </c>
      <c r="T5" s="19">
        <f>R5+P5+N5+L5+J5</f>
        <v>1136</v>
      </c>
      <c r="U5" s="12">
        <f>K5+M5+O5+Q5+S5</f>
        <v>94350</v>
      </c>
    </row>
    <row r="6" s="1" customFormat="1" ht="28" customHeight="1" spans="1:21">
      <c r="A6" s="9" t="s">
        <v>20</v>
      </c>
      <c r="B6" s="12">
        <v>891</v>
      </c>
      <c r="C6" s="12">
        <v>73650</v>
      </c>
      <c r="D6" s="13">
        <v>16</v>
      </c>
      <c r="E6" s="16">
        <v>800</v>
      </c>
      <c r="F6" s="13">
        <v>3</v>
      </c>
      <c r="G6" s="13">
        <v>350</v>
      </c>
      <c r="H6" s="15">
        <v>1200</v>
      </c>
      <c r="I6" s="14">
        <v>2200</v>
      </c>
      <c r="J6" s="20">
        <v>516</v>
      </c>
      <c r="K6" s="20">
        <f t="shared" ref="K6:K16" si="0">J6*50</f>
        <v>25800</v>
      </c>
      <c r="L6" s="20">
        <v>301</v>
      </c>
      <c r="M6" s="20">
        <f t="shared" ref="M6:M16" si="1">L6*100</f>
        <v>30100</v>
      </c>
      <c r="N6" s="20">
        <v>76</v>
      </c>
      <c r="O6" s="20">
        <f t="shared" ref="O6:O16" si="2">N6*200</f>
        <v>15200</v>
      </c>
      <c r="P6" s="20">
        <v>10</v>
      </c>
      <c r="Q6" s="20">
        <f t="shared" ref="Q6:Q16" si="3">P6*300</f>
        <v>3000</v>
      </c>
      <c r="R6" s="20">
        <v>1</v>
      </c>
      <c r="S6" s="20">
        <v>1000</v>
      </c>
      <c r="T6" s="19">
        <f t="shared" ref="T6:T16" si="4">R6+P6+N6+L6+J6</f>
        <v>904</v>
      </c>
      <c r="U6" s="12">
        <f t="shared" ref="U6:U16" si="5">K6+M6+O6+Q6+S6</f>
        <v>75100</v>
      </c>
    </row>
    <row r="7" s="1" customFormat="1" ht="28" customHeight="1" spans="1:21">
      <c r="A7" s="11" t="s">
        <v>21</v>
      </c>
      <c r="B7" s="12">
        <v>838</v>
      </c>
      <c r="C7" s="12">
        <v>66550</v>
      </c>
      <c r="D7" s="13">
        <v>10</v>
      </c>
      <c r="E7" s="14">
        <v>500</v>
      </c>
      <c r="F7" s="13">
        <v>6</v>
      </c>
      <c r="G7" s="13">
        <v>650</v>
      </c>
      <c r="H7" s="15">
        <v>700</v>
      </c>
      <c r="I7" s="14">
        <v>1400</v>
      </c>
      <c r="J7" s="20">
        <v>508</v>
      </c>
      <c r="K7" s="20">
        <f t="shared" si="0"/>
        <v>25400</v>
      </c>
      <c r="L7" s="20">
        <v>267</v>
      </c>
      <c r="M7" s="20">
        <f t="shared" si="1"/>
        <v>26700</v>
      </c>
      <c r="N7" s="20">
        <v>51</v>
      </c>
      <c r="O7" s="20">
        <f t="shared" si="2"/>
        <v>10200</v>
      </c>
      <c r="P7" s="20">
        <v>16</v>
      </c>
      <c r="Q7" s="20">
        <f t="shared" si="3"/>
        <v>4800</v>
      </c>
      <c r="R7" s="20">
        <v>0</v>
      </c>
      <c r="S7" s="20">
        <v>0</v>
      </c>
      <c r="T7" s="19">
        <f t="shared" si="4"/>
        <v>842</v>
      </c>
      <c r="U7" s="12">
        <f t="shared" si="5"/>
        <v>67100</v>
      </c>
    </row>
    <row r="8" s="1" customFormat="1" ht="28" customHeight="1" spans="1:21">
      <c r="A8" s="11" t="s">
        <v>22</v>
      </c>
      <c r="B8" s="12">
        <v>284</v>
      </c>
      <c r="C8" s="12">
        <v>22800</v>
      </c>
      <c r="D8" s="13">
        <v>3</v>
      </c>
      <c r="E8" s="14">
        <v>150</v>
      </c>
      <c r="F8" s="13">
        <v>0</v>
      </c>
      <c r="G8" s="13">
        <v>0</v>
      </c>
      <c r="H8" s="15">
        <v>200</v>
      </c>
      <c r="I8" s="14">
        <v>400</v>
      </c>
      <c r="J8" s="20">
        <v>153</v>
      </c>
      <c r="K8" s="20">
        <f t="shared" si="0"/>
        <v>7650</v>
      </c>
      <c r="L8" s="20">
        <v>116</v>
      </c>
      <c r="M8" s="20">
        <f t="shared" si="1"/>
        <v>11600</v>
      </c>
      <c r="N8" s="20">
        <v>15</v>
      </c>
      <c r="O8" s="20">
        <f t="shared" si="2"/>
        <v>3000</v>
      </c>
      <c r="P8" s="20">
        <v>3</v>
      </c>
      <c r="Q8" s="20">
        <f t="shared" si="3"/>
        <v>900</v>
      </c>
      <c r="R8" s="20">
        <v>0</v>
      </c>
      <c r="S8" s="20">
        <v>0</v>
      </c>
      <c r="T8" s="19">
        <f t="shared" si="4"/>
        <v>287</v>
      </c>
      <c r="U8" s="12">
        <f t="shared" si="5"/>
        <v>23150</v>
      </c>
    </row>
    <row r="9" s="2" customFormat="1" ht="28" customHeight="1" spans="1:21">
      <c r="A9" s="17" t="s">
        <v>23</v>
      </c>
      <c r="B9" s="18">
        <v>563</v>
      </c>
      <c r="C9" s="18">
        <v>44750</v>
      </c>
      <c r="D9" s="13">
        <v>8</v>
      </c>
      <c r="E9" s="16">
        <v>400</v>
      </c>
      <c r="F9" s="13">
        <v>7</v>
      </c>
      <c r="G9" s="13">
        <v>750</v>
      </c>
      <c r="H9" s="15">
        <v>650</v>
      </c>
      <c r="I9" s="16">
        <v>1300</v>
      </c>
      <c r="J9" s="23">
        <v>337</v>
      </c>
      <c r="K9" s="20">
        <f t="shared" si="0"/>
        <v>16850</v>
      </c>
      <c r="L9" s="23">
        <v>181</v>
      </c>
      <c r="M9" s="20">
        <f t="shared" ref="M9:M14" si="6">L9*100</f>
        <v>18100</v>
      </c>
      <c r="N9" s="23">
        <v>37</v>
      </c>
      <c r="O9" s="20">
        <f t="shared" si="2"/>
        <v>7400</v>
      </c>
      <c r="P9" s="23">
        <v>9</v>
      </c>
      <c r="Q9" s="20">
        <f t="shared" si="3"/>
        <v>2700</v>
      </c>
      <c r="R9" s="23">
        <v>0</v>
      </c>
      <c r="S9" s="20">
        <v>0</v>
      </c>
      <c r="T9" s="19">
        <f t="shared" si="4"/>
        <v>564</v>
      </c>
      <c r="U9" s="12">
        <f t="shared" si="5"/>
        <v>45050</v>
      </c>
    </row>
    <row r="10" s="1" customFormat="1" ht="28" customHeight="1" spans="1:21">
      <c r="A10" s="11" t="s">
        <v>24</v>
      </c>
      <c r="B10" s="12">
        <v>440</v>
      </c>
      <c r="C10" s="12">
        <v>34550</v>
      </c>
      <c r="D10" s="13">
        <v>11</v>
      </c>
      <c r="E10" s="14">
        <v>550</v>
      </c>
      <c r="F10" s="13">
        <v>3</v>
      </c>
      <c r="G10" s="13">
        <v>150</v>
      </c>
      <c r="H10" s="15">
        <v>600</v>
      </c>
      <c r="I10" s="14">
        <v>1200</v>
      </c>
      <c r="J10" s="20">
        <v>279</v>
      </c>
      <c r="K10" s="20">
        <f t="shared" si="0"/>
        <v>13950</v>
      </c>
      <c r="L10" s="20">
        <v>135</v>
      </c>
      <c r="M10" s="20">
        <f t="shared" si="6"/>
        <v>13500</v>
      </c>
      <c r="N10" s="20">
        <v>28</v>
      </c>
      <c r="O10" s="20">
        <f t="shared" si="2"/>
        <v>5600</v>
      </c>
      <c r="P10" s="20">
        <v>5</v>
      </c>
      <c r="Q10" s="20">
        <f t="shared" si="3"/>
        <v>1500</v>
      </c>
      <c r="R10" s="20">
        <v>1</v>
      </c>
      <c r="S10" s="20">
        <v>1000</v>
      </c>
      <c r="T10" s="19">
        <f t="shared" si="4"/>
        <v>448</v>
      </c>
      <c r="U10" s="12">
        <f t="shared" si="5"/>
        <v>35550</v>
      </c>
    </row>
    <row r="11" s="1" customFormat="1" ht="28" customHeight="1" spans="1:21">
      <c r="A11" s="11" t="s">
        <v>25</v>
      </c>
      <c r="B11" s="12">
        <v>894</v>
      </c>
      <c r="C11" s="12">
        <v>79450</v>
      </c>
      <c r="D11" s="13">
        <v>12</v>
      </c>
      <c r="E11" s="14">
        <v>600</v>
      </c>
      <c r="F11" s="13">
        <v>6</v>
      </c>
      <c r="G11" s="13">
        <v>550</v>
      </c>
      <c r="H11" s="15">
        <v>650</v>
      </c>
      <c r="I11" s="14">
        <v>1300</v>
      </c>
      <c r="J11" s="20">
        <v>475</v>
      </c>
      <c r="K11" s="20">
        <f t="shared" si="0"/>
        <v>23750</v>
      </c>
      <c r="L11" s="20">
        <v>306</v>
      </c>
      <c r="M11" s="20">
        <f t="shared" si="6"/>
        <v>30600</v>
      </c>
      <c r="N11" s="20">
        <v>99</v>
      </c>
      <c r="O11" s="20">
        <f t="shared" si="2"/>
        <v>19800</v>
      </c>
      <c r="P11" s="20">
        <v>20</v>
      </c>
      <c r="Q11" s="20">
        <f t="shared" si="3"/>
        <v>6000</v>
      </c>
      <c r="R11" s="20">
        <v>0</v>
      </c>
      <c r="S11" s="20">
        <v>0</v>
      </c>
      <c r="T11" s="19">
        <f t="shared" si="4"/>
        <v>900</v>
      </c>
      <c r="U11" s="12">
        <f t="shared" si="5"/>
        <v>80150</v>
      </c>
    </row>
    <row r="12" s="1" customFormat="1" ht="28" customHeight="1" spans="1:21">
      <c r="A12" s="11" t="s">
        <v>26</v>
      </c>
      <c r="B12" s="12">
        <v>540</v>
      </c>
      <c r="C12" s="12">
        <v>48400</v>
      </c>
      <c r="D12" s="13">
        <v>11</v>
      </c>
      <c r="E12" s="16">
        <v>550</v>
      </c>
      <c r="F12" s="13">
        <v>5</v>
      </c>
      <c r="G12" s="13">
        <v>600</v>
      </c>
      <c r="H12" s="15">
        <v>850</v>
      </c>
      <c r="I12" s="24">
        <v>1600</v>
      </c>
      <c r="J12" s="20">
        <v>294</v>
      </c>
      <c r="K12" s="20">
        <f t="shared" si="0"/>
        <v>14700</v>
      </c>
      <c r="L12" s="20">
        <v>184</v>
      </c>
      <c r="M12" s="20">
        <f t="shared" si="6"/>
        <v>18400</v>
      </c>
      <c r="N12" s="20">
        <v>58</v>
      </c>
      <c r="O12" s="20">
        <f t="shared" si="2"/>
        <v>11600</v>
      </c>
      <c r="P12" s="20">
        <v>8</v>
      </c>
      <c r="Q12" s="20">
        <f t="shared" si="3"/>
        <v>2400</v>
      </c>
      <c r="R12" s="20">
        <v>2</v>
      </c>
      <c r="S12" s="20">
        <v>2000</v>
      </c>
      <c r="T12" s="19">
        <f t="shared" si="4"/>
        <v>546</v>
      </c>
      <c r="U12" s="12">
        <f t="shared" si="5"/>
        <v>49100</v>
      </c>
    </row>
    <row r="13" s="1" customFormat="1" ht="28" customHeight="1" spans="1:21">
      <c r="A13" s="11" t="s">
        <v>27</v>
      </c>
      <c r="B13" s="12">
        <v>290</v>
      </c>
      <c r="C13" s="12">
        <v>27100</v>
      </c>
      <c r="D13" s="13">
        <v>2</v>
      </c>
      <c r="E13" s="14">
        <v>100</v>
      </c>
      <c r="F13" s="13">
        <v>3</v>
      </c>
      <c r="G13" s="13">
        <v>350</v>
      </c>
      <c r="H13" s="15">
        <v>300</v>
      </c>
      <c r="I13" s="14">
        <v>600</v>
      </c>
      <c r="J13" s="20">
        <v>161</v>
      </c>
      <c r="K13" s="20">
        <f t="shared" si="0"/>
        <v>8050</v>
      </c>
      <c r="L13" s="20">
        <v>88</v>
      </c>
      <c r="M13" s="20">
        <f t="shared" si="6"/>
        <v>8800</v>
      </c>
      <c r="N13" s="20">
        <v>31</v>
      </c>
      <c r="O13" s="20">
        <f t="shared" si="2"/>
        <v>6200</v>
      </c>
      <c r="P13" s="20">
        <v>7</v>
      </c>
      <c r="Q13" s="20">
        <f t="shared" si="3"/>
        <v>2100</v>
      </c>
      <c r="R13" s="20">
        <v>2</v>
      </c>
      <c r="S13" s="20">
        <v>2000</v>
      </c>
      <c r="T13" s="19">
        <f t="shared" si="4"/>
        <v>289</v>
      </c>
      <c r="U13" s="12">
        <f t="shared" si="5"/>
        <v>27150</v>
      </c>
    </row>
    <row r="14" s="1" customFormat="1" ht="28" customHeight="1" spans="1:21">
      <c r="A14" s="11" t="s">
        <v>28</v>
      </c>
      <c r="B14" s="12">
        <v>619</v>
      </c>
      <c r="C14" s="12">
        <v>58950</v>
      </c>
      <c r="D14" s="13">
        <v>6</v>
      </c>
      <c r="E14" s="14">
        <v>300</v>
      </c>
      <c r="F14" s="13">
        <v>5</v>
      </c>
      <c r="G14" s="13">
        <v>700</v>
      </c>
      <c r="H14" s="15">
        <v>400</v>
      </c>
      <c r="I14" s="14">
        <v>800</v>
      </c>
      <c r="J14" s="20">
        <v>305</v>
      </c>
      <c r="K14" s="20">
        <f t="shared" si="0"/>
        <v>15250</v>
      </c>
      <c r="L14" s="20">
        <v>239</v>
      </c>
      <c r="M14" s="20">
        <f t="shared" si="6"/>
        <v>23900</v>
      </c>
      <c r="N14" s="20">
        <v>58</v>
      </c>
      <c r="O14" s="20">
        <f t="shared" si="2"/>
        <v>11600</v>
      </c>
      <c r="P14" s="20">
        <v>14</v>
      </c>
      <c r="Q14" s="20">
        <f t="shared" si="3"/>
        <v>4200</v>
      </c>
      <c r="R14" s="20">
        <v>4</v>
      </c>
      <c r="S14" s="20">
        <v>4000</v>
      </c>
      <c r="T14" s="19">
        <f t="shared" si="4"/>
        <v>620</v>
      </c>
      <c r="U14" s="12">
        <f t="shared" si="5"/>
        <v>58950</v>
      </c>
    </row>
    <row r="15" s="1" customFormat="1" ht="28" customHeight="1" spans="1:21">
      <c r="A15" s="11" t="s">
        <v>29</v>
      </c>
      <c r="B15" s="12">
        <v>488</v>
      </c>
      <c r="C15" s="12">
        <v>45450</v>
      </c>
      <c r="D15" s="13">
        <v>8</v>
      </c>
      <c r="E15" s="16">
        <v>400</v>
      </c>
      <c r="F15" s="13">
        <v>0</v>
      </c>
      <c r="G15" s="13">
        <v>0</v>
      </c>
      <c r="H15" s="15">
        <v>950</v>
      </c>
      <c r="I15" s="14">
        <v>2300</v>
      </c>
      <c r="J15" s="20">
        <v>256</v>
      </c>
      <c r="K15" s="20">
        <f t="shared" si="0"/>
        <v>12800</v>
      </c>
      <c r="L15" s="20">
        <v>174</v>
      </c>
      <c r="M15" s="20">
        <f t="shared" si="1"/>
        <v>17400</v>
      </c>
      <c r="N15" s="20">
        <v>49</v>
      </c>
      <c r="O15" s="20">
        <f t="shared" si="2"/>
        <v>9800</v>
      </c>
      <c r="P15" s="20">
        <v>14</v>
      </c>
      <c r="Q15" s="20">
        <f t="shared" si="3"/>
        <v>4200</v>
      </c>
      <c r="R15" s="20">
        <v>3</v>
      </c>
      <c r="S15" s="20">
        <v>3000</v>
      </c>
      <c r="T15" s="19">
        <f t="shared" si="4"/>
        <v>496</v>
      </c>
      <c r="U15" s="12">
        <f t="shared" si="5"/>
        <v>47200</v>
      </c>
    </row>
    <row r="16" s="1" customFormat="1" ht="28" customHeight="1" spans="1:21">
      <c r="A16" s="11" t="s">
        <v>30</v>
      </c>
      <c r="B16" s="12">
        <v>350</v>
      </c>
      <c r="C16" s="12">
        <v>33100</v>
      </c>
      <c r="D16" s="13">
        <v>10</v>
      </c>
      <c r="E16" s="14">
        <v>500</v>
      </c>
      <c r="F16" s="13">
        <v>0</v>
      </c>
      <c r="G16" s="13">
        <v>0</v>
      </c>
      <c r="H16" s="15">
        <v>400</v>
      </c>
      <c r="I16" s="14">
        <v>800</v>
      </c>
      <c r="J16" s="20">
        <v>186</v>
      </c>
      <c r="K16" s="20">
        <f t="shared" si="0"/>
        <v>9300</v>
      </c>
      <c r="L16" s="20">
        <v>117</v>
      </c>
      <c r="M16" s="20">
        <f t="shared" si="1"/>
        <v>11700</v>
      </c>
      <c r="N16" s="20">
        <v>48</v>
      </c>
      <c r="O16" s="20">
        <f t="shared" si="2"/>
        <v>9600</v>
      </c>
      <c r="P16" s="20">
        <v>8</v>
      </c>
      <c r="Q16" s="20">
        <f t="shared" si="3"/>
        <v>2400</v>
      </c>
      <c r="R16" s="20">
        <v>1</v>
      </c>
      <c r="S16" s="20">
        <v>1000</v>
      </c>
      <c r="T16" s="19">
        <f t="shared" si="4"/>
        <v>360</v>
      </c>
      <c r="U16" s="12">
        <f t="shared" si="5"/>
        <v>34000</v>
      </c>
    </row>
    <row r="17" s="1" customFormat="1" ht="28" customHeight="1" spans="1:21">
      <c r="A17" s="11" t="s">
        <v>31</v>
      </c>
      <c r="B17" s="19">
        <f>SUM(B5:B16)</f>
        <v>7343</v>
      </c>
      <c r="C17" s="19">
        <f>SUM(C5:C16)</f>
        <v>630000</v>
      </c>
      <c r="D17" s="20">
        <f t="shared" ref="B17:J17" si="7">SUM(D5:D16)</f>
        <v>104</v>
      </c>
      <c r="E17" s="20">
        <f t="shared" si="7"/>
        <v>5200</v>
      </c>
      <c r="F17" s="20">
        <f t="shared" si="7"/>
        <v>55</v>
      </c>
      <c r="G17" s="20">
        <f t="shared" si="7"/>
        <v>6050</v>
      </c>
      <c r="H17" s="20">
        <f t="shared" si="7"/>
        <v>7550</v>
      </c>
      <c r="I17" s="20">
        <f t="shared" si="7"/>
        <v>15250</v>
      </c>
      <c r="J17" s="19">
        <f t="shared" si="7"/>
        <v>4114</v>
      </c>
      <c r="K17" s="19">
        <f t="shared" ref="J17:U17" si="8">SUM(K5:K16)</f>
        <v>205700</v>
      </c>
      <c r="L17" s="19">
        <f t="shared" si="8"/>
        <v>2495</v>
      </c>
      <c r="M17" s="19">
        <f t="shared" si="8"/>
        <v>249550</v>
      </c>
      <c r="N17" s="19">
        <f t="shared" si="8"/>
        <v>638</v>
      </c>
      <c r="O17" s="19">
        <f t="shared" si="8"/>
        <v>127600</v>
      </c>
      <c r="P17" s="19">
        <f t="shared" si="8"/>
        <v>130</v>
      </c>
      <c r="Q17" s="19">
        <f t="shared" si="8"/>
        <v>39000</v>
      </c>
      <c r="R17" s="19">
        <f t="shared" si="8"/>
        <v>15</v>
      </c>
      <c r="S17" s="19">
        <f t="shared" si="8"/>
        <v>15000</v>
      </c>
      <c r="T17" s="19">
        <f t="shared" si="8"/>
        <v>7392</v>
      </c>
      <c r="U17" s="19">
        <f t="shared" si="8"/>
        <v>636850</v>
      </c>
    </row>
    <row r="18" s="1" customFormat="1" ht="20.25" customHeight="1" spans="1:21">
      <c r="A18" s="21" t="s">
        <v>32</v>
      </c>
      <c r="B18" s="21"/>
      <c r="C18" s="21"/>
      <c r="D18" s="21"/>
      <c r="E18" s="21"/>
      <c r="F18" s="21"/>
      <c r="G18" s="21"/>
      <c r="H18" s="21"/>
      <c r="I18" s="25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19" ht="45.95" customHeight="1" spans="1:21">
      <c r="A19" s="3" t="s">
        <v>33</v>
      </c>
      <c r="B19" s="3"/>
      <c r="C19" s="3"/>
      <c r="D19" s="3"/>
      <c r="E19" s="3"/>
      <c r="F19" s="3"/>
      <c r="G19" s="3"/>
      <c r="H19" s="3"/>
      <c r="I19" s="26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2" spans="3:5">
      <c r="C22" s="4">
        <f>C17+E17-G17+I17-H17</f>
        <v>636850</v>
      </c>
      <c r="E22" s="5">
        <f>B17+D17-F17</f>
        <v>7392</v>
      </c>
    </row>
  </sheetData>
  <mergeCells count="22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18:U18"/>
    <mergeCell ref="A19:U19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祺祺是芒果味的</cp:lastModifiedBy>
  <dcterms:created xsi:type="dcterms:W3CDTF">2018-04-12T03:24:00Z</dcterms:created>
  <cp:lastPrinted>2021-07-12T02:23:00Z</cp:lastPrinted>
  <dcterms:modified xsi:type="dcterms:W3CDTF">2024-09-03T01:13:17Z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0B9ABC489A704415A48C32B3AD457E0C</vt:lpwstr>
  </property>
</Properties>
</file>